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Active CEEU projects\FFFAP\Projects\NHFD\NHFD Outputs\Annual reports\2023 annual report\Analysis\PPFF appendix supporting data\"/>
    </mc:Choice>
  </mc:AlternateContent>
  <xr:revisionPtr revIDLastSave="0" documentId="8_{F8CA3AD3-D2FD-472E-BF6E-EDA15D3CFDCA}" xr6:coauthVersionLast="47" xr6:coauthVersionMax="47" xr10:uidLastSave="{00000000-0000-0000-0000-000000000000}"/>
  <bookViews>
    <workbookView xWindow="-120" yWindow="-16320" windowWidth="29040" windowHeight="15840" activeTab="2" xr2:uid="{6EB3F312-23E4-4988-9DEB-51F5839B9863}"/>
  </bookViews>
  <sheets>
    <sheet name="2020" sheetId="3" r:id="rId1"/>
    <sheet name="2021" sheetId="1" r:id="rId2"/>
    <sheet name="202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9" i="2" l="1"/>
  <c r="AG3" i="2"/>
  <c r="AG4" i="2"/>
  <c r="AG5" i="2"/>
  <c r="AG6" i="2"/>
  <c r="AG7" i="2"/>
  <c r="AG8" i="2"/>
  <c r="AG2" i="2"/>
  <c r="AC3" i="2"/>
  <c r="AC4" i="2"/>
  <c r="AC5" i="2"/>
  <c r="AC6" i="2"/>
  <c r="AC7" i="2"/>
  <c r="AC8" i="2"/>
  <c r="AC9" i="2"/>
  <c r="AC2" i="2"/>
  <c r="AB3" i="2"/>
  <c r="AB4" i="2"/>
  <c r="AB5" i="2"/>
  <c r="AB6" i="2"/>
  <c r="AB7" i="2"/>
  <c r="AB8" i="2"/>
  <c r="AB9" i="2"/>
  <c r="AB2" i="2"/>
  <c r="AA9" i="2"/>
  <c r="AA8" i="2"/>
  <c r="AF8" i="2" s="1"/>
  <c r="AA7" i="2"/>
  <c r="AF7" i="2" s="1"/>
  <c r="AA6" i="2"/>
  <c r="AF6" i="2" s="1"/>
  <c r="AA5" i="2"/>
  <c r="AF5" i="2" s="1"/>
  <c r="AA4" i="2"/>
  <c r="AA3" i="2"/>
  <c r="AA2" i="2"/>
  <c r="AD9" i="2"/>
  <c r="AF9" i="2"/>
  <c r="AD8" i="2"/>
  <c r="AD7" i="2"/>
  <c r="AD6" i="2"/>
  <c r="AI5" i="2"/>
  <c r="AD5" i="2"/>
  <c r="AD4" i="2"/>
  <c r="AF4" i="2"/>
  <c r="AD3" i="2"/>
  <c r="AF3" i="2"/>
  <c r="AI2" i="2"/>
  <c r="AD2" i="2"/>
  <c r="AF2" i="2"/>
  <c r="AF9" i="1"/>
  <c r="AC9" i="1"/>
  <c r="AB9" i="1"/>
  <c r="AA9" i="1"/>
  <c r="AG9" i="1" s="1"/>
  <c r="Z9" i="1"/>
  <c r="AE9" i="1" s="1"/>
  <c r="AG8" i="1"/>
  <c r="AF8" i="1"/>
  <c r="AC8" i="1"/>
  <c r="AB8" i="1"/>
  <c r="AA8" i="1"/>
  <c r="Z8" i="1"/>
  <c r="AE8" i="1" s="1"/>
  <c r="AF7" i="1"/>
  <c r="AG7" i="1" s="1"/>
  <c r="AC7" i="1"/>
  <c r="AB7" i="1"/>
  <c r="AA7" i="1"/>
  <c r="Z7" i="1"/>
  <c r="AE7" i="1" s="1"/>
  <c r="AF6" i="1"/>
  <c r="AG6" i="1" s="1"/>
  <c r="AE6" i="1"/>
  <c r="AC6" i="1"/>
  <c r="AB6" i="1"/>
  <c r="AA6" i="1"/>
  <c r="Z6" i="1"/>
  <c r="AH5" i="1"/>
  <c r="AF5" i="1"/>
  <c r="AI5" i="1" s="1"/>
  <c r="AC5" i="1"/>
  <c r="AB5" i="1"/>
  <c r="AA5" i="1"/>
  <c r="Z5" i="1"/>
  <c r="AE5" i="1" s="1"/>
  <c r="AF4" i="1"/>
  <c r="AG4" i="1" s="1"/>
  <c r="AE4" i="1"/>
  <c r="AC4" i="1"/>
  <c r="AB4" i="1"/>
  <c r="AA4" i="1"/>
  <c r="Z4" i="1"/>
  <c r="AF3" i="1"/>
  <c r="AG3" i="1" s="1"/>
  <c r="AE3" i="1"/>
  <c r="AC3" i="1"/>
  <c r="AB3" i="1"/>
  <c r="AA3" i="1"/>
  <c r="Z3" i="1"/>
  <c r="AH2" i="1"/>
  <c r="AF2" i="1"/>
  <c r="AG2" i="1" s="1"/>
  <c r="AE2" i="1"/>
  <c r="AC2" i="1"/>
  <c r="AB2" i="1"/>
  <c r="AA2" i="1"/>
  <c r="Z2" i="1"/>
  <c r="AH8" i="2" l="1"/>
  <c r="AH9" i="2"/>
  <c r="AH6" i="2"/>
  <c r="AH7" i="2"/>
  <c r="AH3" i="2"/>
  <c r="AH4" i="2"/>
  <c r="AJ5" i="2"/>
  <c r="AJ2" i="2"/>
  <c r="AH2" i="2"/>
  <c r="AH5" i="2"/>
  <c r="AG5" i="1"/>
  <c r="AI2" i="1"/>
</calcChain>
</file>

<file path=xl/sharedStrings.xml><?xml version="1.0" encoding="utf-8"?>
<sst xmlns="http://schemas.openxmlformats.org/spreadsheetml/2006/main" count="154" uniqueCount="42">
  <si>
    <t>No operation performed</t>
  </si>
  <si>
    <t>Arthroplasty - Bipolar hemi (cemented)</t>
  </si>
  <si>
    <t>Arthroplasty - Bipolar hemi (uncemented - HA coated)</t>
  </si>
  <si>
    <t>Arthroplasty - THR (cemented)</t>
  </si>
  <si>
    <t>Arthroplasty - THR (uncemented - HA coated)</t>
  </si>
  <si>
    <t>Arthroplasty - THR hybrid</t>
  </si>
  <si>
    <t>Arthroplasty - Unipolar hemi (cemented/modular)</t>
  </si>
  <si>
    <t>Arthroplasty - Unipolar hemi (cemented/monoblock)</t>
  </si>
  <si>
    <t>Arthroplasty - Unipolar hemi (uncemented - HA coated/modular)</t>
  </si>
  <si>
    <t>Arthroplasty - Unipolar hemi (uncemented - uncoated/modular)</t>
  </si>
  <si>
    <t>Arthroplasty - excision</t>
  </si>
  <si>
    <t>Arthroplasty - primary TKR</t>
  </si>
  <si>
    <t>Arthroplasty - revision THR (Hybrid)</t>
  </si>
  <si>
    <t>Arthroplasty - revision THR (cemented)</t>
  </si>
  <si>
    <t>Arthroplasty - revision THR (reverse Hybrid)</t>
  </si>
  <si>
    <t>Arthroplasty - revision THR (uncemented)</t>
  </si>
  <si>
    <t>Arthroplasty - revision TKR</t>
  </si>
  <si>
    <t>Internal fixation - Cannulated screws</t>
  </si>
  <si>
    <t>Internal fixation - IM nail (long)</t>
  </si>
  <si>
    <t>Internal fixation - IM nail (short)</t>
  </si>
  <si>
    <t>Internal fixation - IM nail WITH plate and screws combined</t>
  </si>
  <si>
    <t>Internal fixation - Plate and screws/cables</t>
  </si>
  <si>
    <t>Internal fixation - Sliding Hip Screw</t>
  </si>
  <si>
    <t>Other</t>
  </si>
  <si>
    <t>All operations</t>
  </si>
  <si>
    <t>Arthroplasty</t>
  </si>
  <si>
    <t>ORIF</t>
  </si>
  <si>
    <t>All cases</t>
  </si>
  <si>
    <t>% arthroplasty of those operated on</t>
  </si>
  <si>
    <t>Location</t>
  </si>
  <si>
    <t>Peri-prosthetic around a hip replacement - A (trochanteric)</t>
  </si>
  <si>
    <t>Peri-prosthetic around a hip replacement - B (around the stem)</t>
  </si>
  <si>
    <t>Peri-prosthetic around a hip replacement - C (distal to stem/cement)</t>
  </si>
  <si>
    <t>Peri-prosthetic around a knee replacement - A (epicondyles)</t>
  </si>
  <si>
    <t>Peri-prosthetic around a knee replacement - B (involving implant/cement)</t>
  </si>
  <si>
    <t>Peri-prosthetic around a knee replacement - C (proximal to implant/cement)</t>
  </si>
  <si>
    <t>Peri-prosthetic between a THR and a TKR - D (inter-prosthetic)</t>
  </si>
  <si>
    <t>Totals</t>
  </si>
  <si>
    <t>% arthroplasty</t>
  </si>
  <si>
    <t>*</t>
  </si>
  <si>
    <t>* Data redacted due to low numbers</t>
  </si>
  <si>
    <t>Arthroplasty - Unipolar hemi (uncemented - uncoated/monoblock)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</si>
</sst>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D3D3D"/>
      <name val="Calibri"/>
      <family val="2"/>
      <scheme val="minor"/>
    </font>
    <font>
      <sz val="11"/>
      <color rgb="FF36363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90"/>
    </xf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vertical="center"/>
    </xf>
    <xf numFmtId="0" fontId="0" fillId="0" borderId="4" xfId="0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textRotation="90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textRotation="90"/>
    </xf>
    <xf numFmtId="164" fontId="0" fillId="0" borderId="1" xfId="1" applyNumberFormat="1" applyFont="1" applyBorder="1" applyAlignment="1">
      <alignment vertical="center"/>
    </xf>
    <xf numFmtId="0" fontId="0" fillId="0" borderId="2" xfId="0" applyBorder="1" applyAlignment="1">
      <alignment textRotation="90"/>
    </xf>
    <xf numFmtId="3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3FF75-3F33-4792-8EA1-CE0772425F41}">
  <dimension ref="A1:AH11"/>
  <sheetViews>
    <sheetView workbookViewId="0">
      <selection activeCell="U13" sqref="U13"/>
    </sheetView>
  </sheetViews>
  <sheetFormatPr defaultRowHeight="14.5" x14ac:dyDescent="0.35"/>
  <cols>
    <col min="1" max="1" width="70.54296875" bestFit="1" customWidth="1"/>
    <col min="2" max="2" width="4" bestFit="1" customWidth="1"/>
    <col min="3" max="14" width="3.7265625" bestFit="1" customWidth="1"/>
    <col min="15" max="15" width="4" bestFit="1" customWidth="1"/>
    <col min="16" max="16" width="3.7265625" bestFit="1" customWidth="1"/>
    <col min="17" max="17" width="4" bestFit="1" customWidth="1"/>
    <col min="18" max="19" width="3.7265625" bestFit="1" customWidth="1"/>
    <col min="20" max="20" width="4" bestFit="1" customWidth="1"/>
    <col min="21" max="22" width="3.7265625" bestFit="1" customWidth="1"/>
    <col min="23" max="23" width="5" bestFit="1" customWidth="1"/>
    <col min="24" max="24" width="3.7265625" bestFit="1" customWidth="1"/>
    <col min="25" max="25" width="4" bestFit="1" customWidth="1"/>
    <col min="26" max="26" width="5.54296875" bestFit="1" customWidth="1"/>
    <col min="27" max="27" width="4" bestFit="1" customWidth="1"/>
    <col min="28" max="28" width="5" bestFit="1" customWidth="1"/>
    <col min="29" max="30" width="4" bestFit="1" customWidth="1"/>
    <col min="31" max="31" width="5" bestFit="1" customWidth="1"/>
    <col min="32" max="32" width="7.1796875" bestFit="1" customWidth="1"/>
    <col min="33" max="34" width="5" bestFit="1" customWidth="1"/>
  </cols>
  <sheetData>
    <row r="1" spans="1:34" s="8" customFormat="1" ht="306.5" x14ac:dyDescent="0.35"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23</v>
      </c>
      <c r="AD1" s="8" t="s">
        <v>0</v>
      </c>
      <c r="AE1" s="8" t="s">
        <v>27</v>
      </c>
      <c r="AF1" s="8" t="s">
        <v>38</v>
      </c>
      <c r="AG1" s="8" t="s">
        <v>29</v>
      </c>
      <c r="AH1" s="8" t="s">
        <v>24</v>
      </c>
    </row>
    <row r="2" spans="1:34" x14ac:dyDescent="0.35">
      <c r="A2" t="s">
        <v>30</v>
      </c>
      <c r="B2" s="9">
        <v>132</v>
      </c>
      <c r="C2" s="9"/>
      <c r="D2" s="9"/>
      <c r="E2" s="9">
        <v>7</v>
      </c>
      <c r="F2" s="9">
        <v>3</v>
      </c>
      <c r="G2" s="9">
        <v>4</v>
      </c>
      <c r="H2" s="9"/>
      <c r="I2" s="9"/>
      <c r="J2" s="9"/>
      <c r="K2" s="9"/>
      <c r="L2" s="9">
        <v>3</v>
      </c>
      <c r="M2" s="9"/>
      <c r="N2" s="9">
        <v>3</v>
      </c>
      <c r="O2" s="9">
        <v>21</v>
      </c>
      <c r="P2" s="9" t="s">
        <v>39</v>
      </c>
      <c r="Q2" s="9">
        <v>18</v>
      </c>
      <c r="R2" s="9"/>
      <c r="S2" s="9"/>
      <c r="T2" s="9">
        <v>7</v>
      </c>
      <c r="U2" s="9"/>
      <c r="V2" s="9" t="s">
        <v>39</v>
      </c>
      <c r="W2" s="9">
        <v>51</v>
      </c>
      <c r="X2" s="9" t="s">
        <v>39</v>
      </c>
      <c r="Y2" s="9">
        <v>11</v>
      </c>
      <c r="Z2" s="9">
        <v>132</v>
      </c>
      <c r="AA2" s="9">
        <v>61</v>
      </c>
      <c r="AB2" s="9">
        <v>60</v>
      </c>
      <c r="AC2" s="9">
        <v>11</v>
      </c>
      <c r="AD2" s="9">
        <v>132</v>
      </c>
      <c r="AE2" s="9">
        <v>264</v>
      </c>
      <c r="AF2" s="10">
        <v>0.23100000000000001</v>
      </c>
      <c r="AG2" s="16">
        <v>1695</v>
      </c>
      <c r="AH2" s="16">
        <v>1380</v>
      </c>
    </row>
    <row r="3" spans="1:34" x14ac:dyDescent="0.35">
      <c r="A3" t="s">
        <v>31</v>
      </c>
      <c r="B3" s="9">
        <v>153</v>
      </c>
      <c r="C3" s="9" t="s">
        <v>39</v>
      </c>
      <c r="D3" s="9">
        <v>3</v>
      </c>
      <c r="E3" s="9">
        <v>30</v>
      </c>
      <c r="F3" s="9">
        <v>21</v>
      </c>
      <c r="G3" s="9">
        <v>8</v>
      </c>
      <c r="H3" s="9">
        <v>4</v>
      </c>
      <c r="I3" s="9">
        <v>6</v>
      </c>
      <c r="J3" s="9">
        <v>3</v>
      </c>
      <c r="K3" s="9" t="s">
        <v>39</v>
      </c>
      <c r="L3" s="9">
        <v>4</v>
      </c>
      <c r="M3" s="9"/>
      <c r="N3" s="9">
        <v>32</v>
      </c>
      <c r="O3" s="9">
        <v>141</v>
      </c>
      <c r="P3" s="9">
        <v>6</v>
      </c>
      <c r="Q3" s="9">
        <v>150</v>
      </c>
      <c r="R3" s="9">
        <v>4</v>
      </c>
      <c r="S3" s="9">
        <v>4</v>
      </c>
      <c r="T3" s="9">
        <v>19</v>
      </c>
      <c r="U3" s="9"/>
      <c r="V3" s="9">
        <v>12</v>
      </c>
      <c r="W3" s="9">
        <v>418</v>
      </c>
      <c r="X3" s="9" t="s">
        <v>39</v>
      </c>
      <c r="Y3" s="9">
        <v>31</v>
      </c>
      <c r="Z3" s="9">
        <v>899</v>
      </c>
      <c r="AA3" s="9">
        <v>414</v>
      </c>
      <c r="AB3" s="9">
        <v>454</v>
      </c>
      <c r="AC3" s="9">
        <v>31</v>
      </c>
      <c r="AD3" s="9">
        <v>153</v>
      </c>
      <c r="AE3" s="9">
        <v>1052</v>
      </c>
      <c r="AF3" s="10">
        <v>0.39400000000000002</v>
      </c>
      <c r="AG3" s="16"/>
      <c r="AH3" s="16"/>
    </row>
    <row r="4" spans="1:34" x14ac:dyDescent="0.35">
      <c r="A4" t="s">
        <v>32</v>
      </c>
      <c r="B4" s="9">
        <v>30</v>
      </c>
      <c r="C4" s="9"/>
      <c r="D4" s="9" t="s">
        <v>39</v>
      </c>
      <c r="E4" s="9">
        <v>4</v>
      </c>
      <c r="F4" s="9">
        <v>5</v>
      </c>
      <c r="G4" s="9">
        <v>4</v>
      </c>
      <c r="H4" s="9"/>
      <c r="I4" s="9" t="s">
        <v>39</v>
      </c>
      <c r="J4" s="9"/>
      <c r="K4" s="9" t="s">
        <v>39</v>
      </c>
      <c r="L4" s="9"/>
      <c r="M4" s="9" t="s">
        <v>39</v>
      </c>
      <c r="N4" s="9">
        <v>3</v>
      </c>
      <c r="O4" s="9">
        <v>21</v>
      </c>
      <c r="P4" s="9"/>
      <c r="Q4" s="9">
        <v>11</v>
      </c>
      <c r="R4" s="9" t="s">
        <v>39</v>
      </c>
      <c r="S4" s="9"/>
      <c r="T4" s="9">
        <v>13</v>
      </c>
      <c r="U4" s="9"/>
      <c r="V4" s="9">
        <v>13</v>
      </c>
      <c r="W4" s="9">
        <v>254</v>
      </c>
      <c r="X4" s="9" t="s">
        <v>39</v>
      </c>
      <c r="Y4" s="9">
        <v>14</v>
      </c>
      <c r="Z4" s="9">
        <v>349</v>
      </c>
      <c r="AA4" s="9">
        <v>54</v>
      </c>
      <c r="AB4" s="9">
        <v>281</v>
      </c>
      <c r="AC4" s="9">
        <v>14</v>
      </c>
      <c r="AD4" s="9">
        <v>30</v>
      </c>
      <c r="AE4" s="9">
        <v>379</v>
      </c>
      <c r="AF4" s="10">
        <v>0.14199999999999999</v>
      </c>
      <c r="AG4" s="16"/>
      <c r="AH4" s="16"/>
    </row>
    <row r="5" spans="1:34" x14ac:dyDescent="0.35">
      <c r="A5" t="s">
        <v>33</v>
      </c>
      <c r="B5" s="9">
        <v>23</v>
      </c>
      <c r="C5" s="9"/>
      <c r="D5" s="9"/>
      <c r="E5" s="9"/>
      <c r="F5" s="9"/>
      <c r="G5" s="9"/>
      <c r="H5" s="9" t="s">
        <v>39</v>
      </c>
      <c r="I5" s="9"/>
      <c r="J5" s="9"/>
      <c r="K5" s="9"/>
      <c r="L5" s="9"/>
      <c r="M5" s="9"/>
      <c r="N5" s="9"/>
      <c r="O5" s="9"/>
      <c r="P5" s="9"/>
      <c r="Q5" s="9"/>
      <c r="R5" s="9">
        <v>8</v>
      </c>
      <c r="S5" s="9"/>
      <c r="T5" s="9">
        <v>11</v>
      </c>
      <c r="U5" s="9">
        <v>4</v>
      </c>
      <c r="V5" s="9" t="s">
        <v>39</v>
      </c>
      <c r="W5" s="9">
        <v>23</v>
      </c>
      <c r="X5" s="9"/>
      <c r="Y5" s="9">
        <v>5</v>
      </c>
      <c r="Z5" s="9">
        <v>54</v>
      </c>
      <c r="AA5" s="9">
        <v>9</v>
      </c>
      <c r="AB5" s="9">
        <v>40</v>
      </c>
      <c r="AC5" s="9">
        <v>5</v>
      </c>
      <c r="AD5" s="9">
        <v>23</v>
      </c>
      <c r="AE5" s="9">
        <v>77</v>
      </c>
      <c r="AF5" s="10">
        <v>0.11700000000000001</v>
      </c>
      <c r="AG5" s="16">
        <v>577</v>
      </c>
      <c r="AH5" s="16">
        <v>477</v>
      </c>
    </row>
    <row r="6" spans="1:34" x14ac:dyDescent="0.35">
      <c r="A6" t="s">
        <v>34</v>
      </c>
      <c r="B6" s="9">
        <v>35</v>
      </c>
      <c r="C6" s="9"/>
      <c r="D6" s="9"/>
      <c r="E6" s="9" t="s">
        <v>39</v>
      </c>
      <c r="F6" s="9" t="s">
        <v>39</v>
      </c>
      <c r="G6" s="9"/>
      <c r="H6" s="9"/>
      <c r="I6" s="9" t="s">
        <v>39</v>
      </c>
      <c r="J6" s="9"/>
      <c r="K6" s="9"/>
      <c r="L6" s="9"/>
      <c r="M6" s="9"/>
      <c r="N6" s="9"/>
      <c r="O6" s="9">
        <v>3</v>
      </c>
      <c r="P6" s="9"/>
      <c r="Q6" s="9" t="s">
        <v>39</v>
      </c>
      <c r="R6" s="9">
        <v>42</v>
      </c>
      <c r="S6" s="9"/>
      <c r="T6" s="9">
        <v>8</v>
      </c>
      <c r="U6" s="9" t="s">
        <v>39</v>
      </c>
      <c r="V6" s="9" t="s">
        <v>39</v>
      </c>
      <c r="W6" s="9">
        <v>53</v>
      </c>
      <c r="X6" s="9" t="s">
        <v>39</v>
      </c>
      <c r="Y6" s="9">
        <v>15</v>
      </c>
      <c r="Z6" s="9">
        <v>131</v>
      </c>
      <c r="AA6" s="9">
        <v>51</v>
      </c>
      <c r="AB6" s="9">
        <v>65</v>
      </c>
      <c r="AC6" s="9">
        <v>15</v>
      </c>
      <c r="AD6" s="9">
        <v>35</v>
      </c>
      <c r="AE6" s="9">
        <v>166</v>
      </c>
      <c r="AF6" s="10">
        <v>0.307</v>
      </c>
      <c r="AG6" s="16"/>
      <c r="AH6" s="16"/>
    </row>
    <row r="7" spans="1:34" x14ac:dyDescent="0.35">
      <c r="A7" t="s">
        <v>35</v>
      </c>
      <c r="B7" s="9">
        <v>42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3</v>
      </c>
      <c r="P7" s="9"/>
      <c r="Q7" s="9"/>
      <c r="R7" s="9">
        <v>22</v>
      </c>
      <c r="S7" s="9">
        <v>2</v>
      </c>
      <c r="T7" s="9">
        <v>45</v>
      </c>
      <c r="U7" s="9">
        <v>5</v>
      </c>
      <c r="V7" s="9">
        <v>8</v>
      </c>
      <c r="W7" s="9">
        <v>183</v>
      </c>
      <c r="X7" s="9">
        <v>4</v>
      </c>
      <c r="Y7" s="9">
        <v>20</v>
      </c>
      <c r="Z7" s="9">
        <v>292</v>
      </c>
      <c r="AA7" s="9">
        <v>25</v>
      </c>
      <c r="AB7" s="9">
        <v>247</v>
      </c>
      <c r="AC7" s="9">
        <v>20</v>
      </c>
      <c r="AD7" s="9">
        <v>42</v>
      </c>
      <c r="AE7" s="9">
        <v>334</v>
      </c>
      <c r="AF7" s="10">
        <v>7.4999999999999997E-2</v>
      </c>
      <c r="AG7" s="16"/>
      <c r="AH7" s="16"/>
    </row>
    <row r="8" spans="1:34" x14ac:dyDescent="0.35">
      <c r="A8" t="s">
        <v>36</v>
      </c>
      <c r="B8" s="9">
        <v>20</v>
      </c>
      <c r="C8" s="9"/>
      <c r="D8" s="9"/>
      <c r="E8" s="9" t="s">
        <v>39</v>
      </c>
      <c r="F8" s="9"/>
      <c r="G8" s="9"/>
      <c r="H8" s="9"/>
      <c r="I8" s="9"/>
      <c r="J8" s="9"/>
      <c r="K8" s="9"/>
      <c r="L8" s="9"/>
      <c r="M8" s="9" t="s">
        <v>39</v>
      </c>
      <c r="N8" s="9"/>
      <c r="O8" s="9">
        <v>5</v>
      </c>
      <c r="P8" s="9">
        <v>5</v>
      </c>
      <c r="Q8" s="9"/>
      <c r="R8" s="9">
        <v>5</v>
      </c>
      <c r="S8" s="9"/>
      <c r="T8" s="9">
        <v>7</v>
      </c>
      <c r="U8" s="9">
        <v>3</v>
      </c>
      <c r="V8" s="9">
        <v>4</v>
      </c>
      <c r="W8" s="9">
        <v>72</v>
      </c>
      <c r="X8" s="9" t="s">
        <v>39</v>
      </c>
      <c r="Y8" s="9">
        <v>8</v>
      </c>
      <c r="Z8" s="9">
        <v>113</v>
      </c>
      <c r="AA8" s="9">
        <v>18</v>
      </c>
      <c r="AB8" s="9">
        <v>87</v>
      </c>
      <c r="AC8" s="9">
        <v>8</v>
      </c>
      <c r="AD8" s="9">
        <v>20</v>
      </c>
      <c r="AE8" s="9">
        <v>133</v>
      </c>
      <c r="AF8" s="10">
        <v>0.13500000000000001</v>
      </c>
    </row>
    <row r="9" spans="1:34" x14ac:dyDescent="0.35">
      <c r="A9" t="s">
        <v>37</v>
      </c>
      <c r="B9" s="9">
        <v>435</v>
      </c>
      <c r="C9" s="9" t="s">
        <v>39</v>
      </c>
      <c r="D9" s="9">
        <v>4</v>
      </c>
      <c r="E9" s="9">
        <v>45</v>
      </c>
      <c r="F9" s="9">
        <v>30</v>
      </c>
      <c r="G9" s="9">
        <v>16</v>
      </c>
      <c r="H9" s="9">
        <v>5</v>
      </c>
      <c r="I9" s="9">
        <v>9</v>
      </c>
      <c r="J9" s="9">
        <v>3</v>
      </c>
      <c r="K9" s="9" t="s">
        <v>39</v>
      </c>
      <c r="L9" s="9">
        <v>7</v>
      </c>
      <c r="M9" s="9" t="s">
        <v>39</v>
      </c>
      <c r="N9" s="9">
        <v>38</v>
      </c>
      <c r="O9" s="9">
        <v>194</v>
      </c>
      <c r="P9" s="9">
        <v>13</v>
      </c>
      <c r="Q9" s="9">
        <v>181</v>
      </c>
      <c r="R9" s="9">
        <v>82</v>
      </c>
      <c r="S9" s="9">
        <v>6</v>
      </c>
      <c r="T9" s="9">
        <v>110</v>
      </c>
      <c r="U9" s="9">
        <v>13</v>
      </c>
      <c r="V9" s="9">
        <v>41</v>
      </c>
      <c r="W9" s="9">
        <v>1054</v>
      </c>
      <c r="X9" s="9">
        <v>10</v>
      </c>
      <c r="Y9" s="9">
        <v>104</v>
      </c>
      <c r="Z9" s="11">
        <v>1970</v>
      </c>
      <c r="AA9" s="9">
        <v>632</v>
      </c>
      <c r="AB9" s="9">
        <v>1234</v>
      </c>
      <c r="AC9" s="9">
        <v>104</v>
      </c>
      <c r="AD9" s="9">
        <v>435</v>
      </c>
      <c r="AE9" s="9">
        <v>2405</v>
      </c>
      <c r="AF9" s="10">
        <v>0.26300000000000001</v>
      </c>
    </row>
    <row r="11" spans="1:34" x14ac:dyDescent="0.35">
      <c r="A11" t="s">
        <v>40</v>
      </c>
    </row>
  </sheetData>
  <mergeCells count="4">
    <mergeCell ref="AG2:AG4"/>
    <mergeCell ref="AH2:AH4"/>
    <mergeCell ref="AG5:AG7"/>
    <mergeCell ref="AH5:A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0923-A3BD-4FA0-8230-AF33F2C94B53}">
  <dimension ref="A1:AI9"/>
  <sheetViews>
    <sheetView workbookViewId="0">
      <selection sqref="A1:AI9"/>
    </sheetView>
  </sheetViews>
  <sheetFormatPr defaultRowHeight="14.5" x14ac:dyDescent="0.35"/>
  <cols>
    <col min="1" max="1" width="70.54296875" bestFit="1" customWidth="1"/>
    <col min="2" max="2" width="4" bestFit="1" customWidth="1"/>
    <col min="3" max="14" width="3.7265625" bestFit="1" customWidth="1"/>
    <col min="15" max="15" width="4" bestFit="1" customWidth="1"/>
    <col min="16" max="16" width="3.7265625" bestFit="1" customWidth="1"/>
    <col min="17" max="18" width="4" bestFit="1" customWidth="1"/>
    <col min="19" max="19" width="3.7265625" bestFit="1" customWidth="1"/>
    <col min="20" max="20" width="4" bestFit="1" customWidth="1"/>
    <col min="21" max="22" width="3.7265625" bestFit="1" customWidth="1"/>
    <col min="23" max="23" width="5.54296875" bestFit="1" customWidth="1"/>
    <col min="24" max="24" width="3.7265625" bestFit="1" customWidth="1"/>
    <col min="25" max="25" width="4" bestFit="1" customWidth="1"/>
    <col min="26" max="26" width="5" bestFit="1" customWidth="1"/>
    <col min="27" max="27" width="4" bestFit="1" customWidth="1"/>
    <col min="28" max="28" width="5" bestFit="1" customWidth="1"/>
    <col min="29" max="30" width="4" bestFit="1" customWidth="1"/>
    <col min="31" max="32" width="5" bestFit="1" customWidth="1"/>
    <col min="33" max="33" width="4.54296875" bestFit="1" customWidth="1"/>
    <col min="34" max="35" width="5" bestFit="1" customWidth="1"/>
  </cols>
  <sheetData>
    <row r="1" spans="1:35" ht="306.5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23</v>
      </c>
      <c r="AD1" s="2" t="s">
        <v>0</v>
      </c>
      <c r="AE1" s="2" t="s">
        <v>27</v>
      </c>
      <c r="AF1" s="2" t="s">
        <v>24</v>
      </c>
      <c r="AG1" s="2" t="s">
        <v>28</v>
      </c>
      <c r="AH1" s="2" t="s">
        <v>29</v>
      </c>
      <c r="AI1" s="2" t="s">
        <v>24</v>
      </c>
    </row>
    <row r="2" spans="1:35" x14ac:dyDescent="0.35">
      <c r="A2" s="1" t="s">
        <v>30</v>
      </c>
      <c r="B2" s="3">
        <v>181</v>
      </c>
      <c r="C2" s="3">
        <v>2</v>
      </c>
      <c r="D2" s="3">
        <v>2</v>
      </c>
      <c r="E2" s="3">
        <v>9</v>
      </c>
      <c r="F2" s="3">
        <v>2</v>
      </c>
      <c r="G2" s="3"/>
      <c r="H2" s="3">
        <v>2</v>
      </c>
      <c r="I2" s="3">
        <v>3</v>
      </c>
      <c r="J2" s="3"/>
      <c r="K2" s="3">
        <v>1</v>
      </c>
      <c r="L2" s="3">
        <v>1</v>
      </c>
      <c r="M2" s="3"/>
      <c r="N2" s="3">
        <v>12</v>
      </c>
      <c r="O2" s="3">
        <v>41</v>
      </c>
      <c r="P2" s="3"/>
      <c r="Q2" s="3">
        <v>12</v>
      </c>
      <c r="R2" s="3">
        <v>1</v>
      </c>
      <c r="S2" s="3">
        <v>4</v>
      </c>
      <c r="T2" s="3">
        <v>11</v>
      </c>
      <c r="U2" s="3">
        <v>2</v>
      </c>
      <c r="V2" s="3">
        <v>1</v>
      </c>
      <c r="W2" s="3">
        <v>87</v>
      </c>
      <c r="X2" s="3">
        <v>5</v>
      </c>
      <c r="Y2" s="3">
        <v>12</v>
      </c>
      <c r="Z2" s="3">
        <f>SUM(C2:Y2)</f>
        <v>210</v>
      </c>
      <c r="AA2" s="4">
        <f>SUM(C2:R2)</f>
        <v>88</v>
      </c>
      <c r="AB2" s="4">
        <f>SUM(S2:X2)</f>
        <v>110</v>
      </c>
      <c r="AC2" s="4">
        <f>SUM(Y2)</f>
        <v>12</v>
      </c>
      <c r="AD2" s="3">
        <v>181</v>
      </c>
      <c r="AE2" s="4">
        <f>Z2+AD2</f>
        <v>391</v>
      </c>
      <c r="AF2" s="3">
        <f>SUM(C2:Y2)</f>
        <v>210</v>
      </c>
      <c r="AG2" s="5">
        <f>AA2/AF2</f>
        <v>0.41904761904761906</v>
      </c>
      <c r="AH2" s="17">
        <f>SUM(B2:Y4)</f>
        <v>2287</v>
      </c>
      <c r="AI2" s="18">
        <f>SUM(AF2:AF4)</f>
        <v>1874</v>
      </c>
    </row>
    <row r="3" spans="1:35" x14ac:dyDescent="0.35">
      <c r="A3" s="1" t="s">
        <v>31</v>
      </c>
      <c r="B3" s="3">
        <v>186</v>
      </c>
      <c r="C3" s="3">
        <v>6</v>
      </c>
      <c r="D3" s="3">
        <v>1</v>
      </c>
      <c r="E3" s="3">
        <v>27</v>
      </c>
      <c r="F3" s="3">
        <v>23</v>
      </c>
      <c r="G3" s="3">
        <v>18</v>
      </c>
      <c r="H3" s="3">
        <v>3</v>
      </c>
      <c r="I3" s="3"/>
      <c r="J3" s="3">
        <v>2</v>
      </c>
      <c r="K3" s="3"/>
      <c r="L3" s="3">
        <v>1</v>
      </c>
      <c r="M3" s="3">
        <v>1</v>
      </c>
      <c r="N3" s="3">
        <v>41</v>
      </c>
      <c r="O3" s="3">
        <v>199</v>
      </c>
      <c r="P3" s="3">
        <v>5</v>
      </c>
      <c r="Q3" s="3">
        <v>178</v>
      </c>
      <c r="R3" s="3">
        <v>3</v>
      </c>
      <c r="S3" s="3">
        <v>5</v>
      </c>
      <c r="T3" s="3">
        <v>19</v>
      </c>
      <c r="U3" s="3">
        <v>2</v>
      </c>
      <c r="V3" s="3">
        <v>18</v>
      </c>
      <c r="W3" s="3">
        <v>605</v>
      </c>
      <c r="X3" s="3">
        <v>4</v>
      </c>
      <c r="Y3" s="3">
        <v>50</v>
      </c>
      <c r="Z3" s="3">
        <f t="shared" ref="Z3:Z9" si="0">SUM(C3:Y3)</f>
        <v>1211</v>
      </c>
      <c r="AA3" s="4">
        <f t="shared" ref="AA3:AA9" si="1">SUM(C3:R3)</f>
        <v>508</v>
      </c>
      <c r="AB3" s="4">
        <f t="shared" ref="AB3:AB9" si="2">SUM(S3:X3)</f>
        <v>653</v>
      </c>
      <c r="AC3" s="4">
        <f t="shared" ref="AC3:AC9" si="3">SUM(Y3)</f>
        <v>50</v>
      </c>
      <c r="AD3" s="3">
        <v>186</v>
      </c>
      <c r="AE3" s="4">
        <f t="shared" ref="AE3:AE9" si="4">Z3+AD3</f>
        <v>1397</v>
      </c>
      <c r="AF3" s="3">
        <f t="shared" ref="AF3:AF9" si="5">SUM(C3:Y3)</f>
        <v>1211</v>
      </c>
      <c r="AG3" s="5">
        <f t="shared" ref="AG3:AG9" si="6">AA3/AF3</f>
        <v>0.41948802642444261</v>
      </c>
      <c r="AH3" s="17"/>
      <c r="AI3" s="19"/>
    </row>
    <row r="4" spans="1:35" x14ac:dyDescent="0.35">
      <c r="A4" s="1" t="s">
        <v>32</v>
      </c>
      <c r="B4" s="3">
        <v>46</v>
      </c>
      <c r="C4" s="3">
        <v>2</v>
      </c>
      <c r="D4" s="3">
        <v>1</v>
      </c>
      <c r="E4" s="3">
        <v>2</v>
      </c>
      <c r="F4" s="3">
        <v>1</v>
      </c>
      <c r="G4" s="3"/>
      <c r="H4" s="3">
        <v>2</v>
      </c>
      <c r="I4" s="3">
        <v>2</v>
      </c>
      <c r="J4" s="3"/>
      <c r="K4" s="3"/>
      <c r="L4" s="3"/>
      <c r="M4" s="3"/>
      <c r="N4" s="3">
        <v>4</v>
      </c>
      <c r="O4" s="3">
        <v>23</v>
      </c>
      <c r="P4" s="3"/>
      <c r="Q4" s="3">
        <v>15</v>
      </c>
      <c r="R4" s="3">
        <v>1</v>
      </c>
      <c r="S4" s="3">
        <v>4</v>
      </c>
      <c r="T4" s="3">
        <v>19</v>
      </c>
      <c r="U4" s="3">
        <v>6</v>
      </c>
      <c r="V4" s="3">
        <v>15</v>
      </c>
      <c r="W4" s="3">
        <v>330</v>
      </c>
      <c r="X4" s="3">
        <v>4</v>
      </c>
      <c r="Y4" s="3">
        <v>22</v>
      </c>
      <c r="Z4" s="3">
        <f t="shared" si="0"/>
        <v>453</v>
      </c>
      <c r="AA4" s="4">
        <f t="shared" si="1"/>
        <v>53</v>
      </c>
      <c r="AB4" s="4">
        <f t="shared" si="2"/>
        <v>378</v>
      </c>
      <c r="AC4" s="4">
        <f t="shared" si="3"/>
        <v>22</v>
      </c>
      <c r="AD4" s="3">
        <v>46</v>
      </c>
      <c r="AE4" s="4">
        <f t="shared" si="4"/>
        <v>499</v>
      </c>
      <c r="AF4" s="3">
        <f t="shared" si="5"/>
        <v>453</v>
      </c>
      <c r="AG4" s="5">
        <f t="shared" si="6"/>
        <v>0.11699779249448124</v>
      </c>
      <c r="AH4" s="17"/>
      <c r="AI4" s="20"/>
    </row>
    <row r="5" spans="1:35" x14ac:dyDescent="0.35">
      <c r="A5" s="1" t="s">
        <v>33</v>
      </c>
      <c r="B5" s="3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>
        <v>3</v>
      </c>
      <c r="N5" s="3"/>
      <c r="O5" s="3"/>
      <c r="P5" s="3">
        <v>1</v>
      </c>
      <c r="Q5" s="3"/>
      <c r="R5" s="3">
        <v>7</v>
      </c>
      <c r="S5" s="3">
        <v>1</v>
      </c>
      <c r="T5" s="3">
        <v>11</v>
      </c>
      <c r="U5" s="3"/>
      <c r="V5" s="3">
        <v>3</v>
      </c>
      <c r="W5" s="3">
        <v>37</v>
      </c>
      <c r="X5" s="3">
        <v>1</v>
      </c>
      <c r="Y5" s="3">
        <v>5</v>
      </c>
      <c r="Z5" s="3">
        <f t="shared" si="0"/>
        <v>69</v>
      </c>
      <c r="AA5" s="4">
        <f t="shared" si="1"/>
        <v>11</v>
      </c>
      <c r="AB5" s="4">
        <f t="shared" si="2"/>
        <v>53</v>
      </c>
      <c r="AC5" s="4">
        <f t="shared" si="3"/>
        <v>5</v>
      </c>
      <c r="AD5" s="3">
        <v>28</v>
      </c>
      <c r="AE5" s="4">
        <f t="shared" si="4"/>
        <v>97</v>
      </c>
      <c r="AF5" s="3">
        <f t="shared" si="5"/>
        <v>69</v>
      </c>
      <c r="AG5" s="5">
        <f t="shared" si="6"/>
        <v>0.15942028985507245</v>
      </c>
      <c r="AH5" s="17">
        <f>SUM(B5:Y7)</f>
        <v>733</v>
      </c>
      <c r="AI5" s="18">
        <f>SUM(AF5:AF7)</f>
        <v>623</v>
      </c>
    </row>
    <row r="6" spans="1:35" x14ac:dyDescent="0.35">
      <c r="A6" s="1" t="s">
        <v>34</v>
      </c>
      <c r="B6" s="3">
        <v>52</v>
      </c>
      <c r="C6" s="3"/>
      <c r="D6" s="3"/>
      <c r="E6" s="3">
        <v>3</v>
      </c>
      <c r="F6" s="3">
        <v>1</v>
      </c>
      <c r="G6" s="3"/>
      <c r="H6" s="3">
        <v>1</v>
      </c>
      <c r="I6" s="3"/>
      <c r="J6" s="3"/>
      <c r="K6" s="3"/>
      <c r="L6" s="3"/>
      <c r="M6" s="3">
        <v>3</v>
      </c>
      <c r="N6" s="3">
        <v>1</v>
      </c>
      <c r="O6" s="3">
        <v>1</v>
      </c>
      <c r="P6" s="3"/>
      <c r="Q6" s="3">
        <v>2</v>
      </c>
      <c r="R6" s="3">
        <v>62</v>
      </c>
      <c r="S6" s="3"/>
      <c r="T6" s="3">
        <v>15</v>
      </c>
      <c r="U6" s="3">
        <v>1</v>
      </c>
      <c r="V6" s="3">
        <v>4</v>
      </c>
      <c r="W6" s="3">
        <v>79</v>
      </c>
      <c r="X6" s="3"/>
      <c r="Y6" s="3">
        <v>24</v>
      </c>
      <c r="Z6" s="3">
        <f t="shared" si="0"/>
        <v>197</v>
      </c>
      <c r="AA6" s="4">
        <f t="shared" si="1"/>
        <v>74</v>
      </c>
      <c r="AB6" s="4">
        <f t="shared" si="2"/>
        <v>99</v>
      </c>
      <c r="AC6" s="4">
        <f t="shared" si="3"/>
        <v>24</v>
      </c>
      <c r="AD6" s="3">
        <v>52</v>
      </c>
      <c r="AE6" s="4">
        <f t="shared" si="4"/>
        <v>249</v>
      </c>
      <c r="AF6" s="3">
        <f t="shared" si="5"/>
        <v>197</v>
      </c>
      <c r="AG6" s="5">
        <f t="shared" si="6"/>
        <v>0.37563451776649748</v>
      </c>
      <c r="AH6" s="17"/>
      <c r="AI6" s="19"/>
    </row>
    <row r="7" spans="1:35" x14ac:dyDescent="0.35">
      <c r="A7" s="1" t="s">
        <v>35</v>
      </c>
      <c r="B7" s="3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>
        <v>1</v>
      </c>
      <c r="N7" s="3"/>
      <c r="O7" s="3">
        <v>1</v>
      </c>
      <c r="P7" s="3"/>
      <c r="Q7" s="3"/>
      <c r="R7" s="3">
        <v>25</v>
      </c>
      <c r="S7" s="3">
        <v>4</v>
      </c>
      <c r="T7" s="3">
        <v>52</v>
      </c>
      <c r="U7" s="3">
        <v>4</v>
      </c>
      <c r="V7" s="3">
        <v>7</v>
      </c>
      <c r="W7" s="3">
        <v>227</v>
      </c>
      <c r="X7" s="3">
        <v>3</v>
      </c>
      <c r="Y7" s="3">
        <v>33</v>
      </c>
      <c r="Z7" s="3">
        <f t="shared" si="0"/>
        <v>357</v>
      </c>
      <c r="AA7" s="4">
        <f t="shared" si="1"/>
        <v>27</v>
      </c>
      <c r="AB7" s="4">
        <f t="shared" si="2"/>
        <v>297</v>
      </c>
      <c r="AC7" s="4">
        <f t="shared" si="3"/>
        <v>33</v>
      </c>
      <c r="AD7" s="3">
        <v>30</v>
      </c>
      <c r="AE7" s="4">
        <f t="shared" si="4"/>
        <v>387</v>
      </c>
      <c r="AF7" s="3">
        <f t="shared" si="5"/>
        <v>357</v>
      </c>
      <c r="AG7" s="5">
        <f t="shared" si="6"/>
        <v>7.5630252100840331E-2</v>
      </c>
      <c r="AH7" s="17"/>
      <c r="AI7" s="20"/>
    </row>
    <row r="8" spans="1:35" x14ac:dyDescent="0.35">
      <c r="A8" s="1" t="s">
        <v>36</v>
      </c>
      <c r="B8" s="3">
        <v>10</v>
      </c>
      <c r="C8" s="3"/>
      <c r="D8" s="3"/>
      <c r="E8" s="3">
        <v>1</v>
      </c>
      <c r="F8" s="3">
        <v>1</v>
      </c>
      <c r="G8" s="3"/>
      <c r="H8" s="3">
        <v>1</v>
      </c>
      <c r="I8" s="3"/>
      <c r="J8" s="3"/>
      <c r="K8" s="3"/>
      <c r="L8" s="3"/>
      <c r="M8" s="3"/>
      <c r="N8" s="3"/>
      <c r="O8" s="3">
        <v>2</v>
      </c>
      <c r="P8" s="3"/>
      <c r="Q8" s="3">
        <v>1</v>
      </c>
      <c r="R8" s="3">
        <v>1</v>
      </c>
      <c r="S8" s="3"/>
      <c r="T8" s="3">
        <v>1</v>
      </c>
      <c r="U8" s="3"/>
      <c r="V8" s="3">
        <v>3</v>
      </c>
      <c r="W8" s="3">
        <v>92</v>
      </c>
      <c r="X8" s="3">
        <v>2</v>
      </c>
      <c r="Y8" s="3">
        <v>26</v>
      </c>
      <c r="Z8" s="3">
        <f t="shared" si="0"/>
        <v>131</v>
      </c>
      <c r="AA8" s="4">
        <f t="shared" si="1"/>
        <v>7</v>
      </c>
      <c r="AB8" s="4">
        <f t="shared" si="2"/>
        <v>98</v>
      </c>
      <c r="AC8" s="4">
        <f t="shared" si="3"/>
        <v>26</v>
      </c>
      <c r="AD8" s="3">
        <v>10</v>
      </c>
      <c r="AE8" s="4">
        <f t="shared" si="4"/>
        <v>141</v>
      </c>
      <c r="AF8" s="3">
        <f t="shared" si="5"/>
        <v>131</v>
      </c>
      <c r="AG8" s="5">
        <f t="shared" si="6"/>
        <v>5.3435114503816793E-2</v>
      </c>
      <c r="AH8" s="6"/>
      <c r="AI8" s="4"/>
    </row>
    <row r="9" spans="1:35" x14ac:dyDescent="0.35">
      <c r="A9" s="1" t="s">
        <v>37</v>
      </c>
      <c r="B9" s="3">
        <v>533</v>
      </c>
      <c r="C9" s="3">
        <v>10</v>
      </c>
      <c r="D9" s="3">
        <v>4</v>
      </c>
      <c r="E9" s="3">
        <v>42</v>
      </c>
      <c r="F9" s="3">
        <v>28</v>
      </c>
      <c r="G9" s="3">
        <v>18</v>
      </c>
      <c r="H9" s="3">
        <v>9</v>
      </c>
      <c r="I9" s="3">
        <v>5</v>
      </c>
      <c r="J9" s="3">
        <v>2</v>
      </c>
      <c r="K9" s="3">
        <v>1</v>
      </c>
      <c r="L9" s="3">
        <v>2</v>
      </c>
      <c r="M9" s="3">
        <v>8</v>
      </c>
      <c r="N9" s="3">
        <v>58</v>
      </c>
      <c r="O9" s="3">
        <v>267</v>
      </c>
      <c r="P9" s="3">
        <v>6</v>
      </c>
      <c r="Q9" s="3">
        <v>208</v>
      </c>
      <c r="R9" s="3">
        <v>100</v>
      </c>
      <c r="S9" s="3">
        <v>18</v>
      </c>
      <c r="T9" s="3">
        <v>128</v>
      </c>
      <c r="U9" s="3">
        <v>15</v>
      </c>
      <c r="V9" s="3">
        <v>51</v>
      </c>
      <c r="W9" s="7">
        <v>1457</v>
      </c>
      <c r="X9" s="3">
        <v>19</v>
      </c>
      <c r="Y9" s="3">
        <v>172</v>
      </c>
      <c r="Z9" s="3">
        <f t="shared" si="0"/>
        <v>2628</v>
      </c>
      <c r="AA9" s="4">
        <f t="shared" si="1"/>
        <v>768</v>
      </c>
      <c r="AB9" s="4">
        <f t="shared" si="2"/>
        <v>1688</v>
      </c>
      <c r="AC9" s="4">
        <f t="shared" si="3"/>
        <v>172</v>
      </c>
      <c r="AD9" s="3">
        <v>533</v>
      </c>
      <c r="AE9" s="4">
        <f t="shared" si="4"/>
        <v>3161</v>
      </c>
      <c r="AF9" s="3">
        <f t="shared" si="5"/>
        <v>2628</v>
      </c>
      <c r="AG9" s="5">
        <f t="shared" si="6"/>
        <v>0.29223744292237441</v>
      </c>
      <c r="AH9" s="4"/>
      <c r="AI9" s="4"/>
    </row>
  </sheetData>
  <mergeCells count="4">
    <mergeCell ref="AH2:AH4"/>
    <mergeCell ref="AI2:AI4"/>
    <mergeCell ref="AH5:AH7"/>
    <mergeCell ref="AI5:A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2E4F7-F948-4BF4-8101-DB119FB36A05}">
  <dimension ref="A1:AJ9"/>
  <sheetViews>
    <sheetView tabSelected="1" workbookViewId="0">
      <selection activeCell="I7" sqref="I7"/>
    </sheetView>
  </sheetViews>
  <sheetFormatPr defaultRowHeight="14.5" x14ac:dyDescent="0.35"/>
  <cols>
    <col min="1" max="1" width="70.54296875" bestFit="1" customWidth="1"/>
    <col min="2" max="2" width="4" bestFit="1" customWidth="1"/>
    <col min="3" max="11" width="3.7265625" bestFit="1" customWidth="1"/>
    <col min="12" max="12" width="3.7265625" customWidth="1"/>
    <col min="13" max="15" width="3.7265625" bestFit="1" customWidth="1"/>
    <col min="16" max="16" width="4" bestFit="1" customWidth="1"/>
    <col min="17" max="17" width="3.7265625" bestFit="1" customWidth="1"/>
    <col min="18" max="19" width="4" bestFit="1" customWidth="1"/>
    <col min="20" max="20" width="3.7265625" bestFit="1" customWidth="1"/>
    <col min="21" max="21" width="4" bestFit="1" customWidth="1"/>
    <col min="22" max="23" width="3.7265625" bestFit="1" customWidth="1"/>
    <col min="24" max="24" width="5.54296875" bestFit="1" customWidth="1"/>
    <col min="25" max="25" width="3.7265625" bestFit="1" customWidth="1"/>
    <col min="26" max="26" width="4" bestFit="1" customWidth="1"/>
    <col min="27" max="27" width="5" bestFit="1" customWidth="1"/>
    <col min="28" max="28" width="7.1796875" bestFit="1" customWidth="1"/>
    <col min="29" max="29" width="5" bestFit="1" customWidth="1"/>
    <col min="30" max="31" width="4" bestFit="1" customWidth="1"/>
    <col min="32" max="33" width="5" bestFit="1" customWidth="1"/>
    <col min="34" max="34" width="6.1796875" bestFit="1" customWidth="1"/>
    <col min="35" max="36" width="5" bestFit="1" customWidth="1"/>
  </cols>
  <sheetData>
    <row r="1" spans="1:36" ht="314.5" x14ac:dyDescent="0.35">
      <c r="A1" s="1"/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2" t="s">
        <v>41</v>
      </c>
      <c r="M1" s="14" t="s">
        <v>10</v>
      </c>
      <c r="N1" s="14" t="s">
        <v>11</v>
      </c>
      <c r="O1" s="14" t="s">
        <v>12</v>
      </c>
      <c r="P1" s="14" t="s">
        <v>13</v>
      </c>
      <c r="Q1" s="14" t="s">
        <v>14</v>
      </c>
      <c r="R1" s="14" t="s">
        <v>15</v>
      </c>
      <c r="S1" s="14" t="s">
        <v>16</v>
      </c>
      <c r="T1" s="14" t="s">
        <v>17</v>
      </c>
      <c r="U1" s="14" t="s">
        <v>18</v>
      </c>
      <c r="V1" s="14" t="s">
        <v>19</v>
      </c>
      <c r="W1" s="14" t="s">
        <v>20</v>
      </c>
      <c r="X1" s="14" t="s">
        <v>21</v>
      </c>
      <c r="Y1" s="14" t="s">
        <v>22</v>
      </c>
      <c r="Z1" s="14" t="s">
        <v>23</v>
      </c>
      <c r="AA1" s="2" t="s">
        <v>24</v>
      </c>
      <c r="AB1" s="2" t="s">
        <v>25</v>
      </c>
      <c r="AC1" s="2" t="s">
        <v>26</v>
      </c>
      <c r="AD1" s="2" t="s">
        <v>23</v>
      </c>
      <c r="AE1" s="2" t="s">
        <v>0</v>
      </c>
      <c r="AF1" s="2" t="s">
        <v>27</v>
      </c>
      <c r="AG1" s="2" t="s">
        <v>24</v>
      </c>
      <c r="AH1" s="2" t="s">
        <v>28</v>
      </c>
      <c r="AI1" s="2" t="s">
        <v>29</v>
      </c>
      <c r="AJ1" s="2" t="s">
        <v>24</v>
      </c>
    </row>
    <row r="2" spans="1:36" x14ac:dyDescent="0.35">
      <c r="A2" s="1" t="s">
        <v>30</v>
      </c>
      <c r="B2" s="1">
        <v>315</v>
      </c>
      <c r="C2" s="1">
        <v>1</v>
      </c>
      <c r="D2" s="1">
        <v>2</v>
      </c>
      <c r="E2" s="1">
        <v>11</v>
      </c>
      <c r="F2" s="1">
        <v>6</v>
      </c>
      <c r="G2" s="1">
        <v>5</v>
      </c>
      <c r="H2" s="1">
        <v>2</v>
      </c>
      <c r="I2" s="1"/>
      <c r="J2" s="1"/>
      <c r="K2" s="1"/>
      <c r="L2" s="1">
        <v>1</v>
      </c>
      <c r="M2" s="1">
        <v>3</v>
      </c>
      <c r="N2" s="1"/>
      <c r="O2" s="1">
        <v>10</v>
      </c>
      <c r="P2" s="1">
        <v>29</v>
      </c>
      <c r="Q2" s="1">
        <v>1</v>
      </c>
      <c r="R2" s="1">
        <v>19</v>
      </c>
      <c r="S2" s="1">
        <v>1</v>
      </c>
      <c r="T2" s="1">
        <v>2</v>
      </c>
      <c r="U2" s="1">
        <v>13</v>
      </c>
      <c r="V2" s="1">
        <v>4</v>
      </c>
      <c r="W2" s="1">
        <v>15</v>
      </c>
      <c r="X2" s="1">
        <v>135</v>
      </c>
      <c r="Y2" s="1">
        <v>4</v>
      </c>
      <c r="Z2" s="1">
        <v>20</v>
      </c>
      <c r="AA2" s="3">
        <f t="shared" ref="AA2:AA9" si="0">SUM(B2:Z2)</f>
        <v>599</v>
      </c>
      <c r="AB2" s="4">
        <f>SUM(C2:S2)</f>
        <v>91</v>
      </c>
      <c r="AC2" s="4">
        <f>SUM(T2:Y2)</f>
        <v>173</v>
      </c>
      <c r="AD2" s="4">
        <f>SUM(Z2)</f>
        <v>20</v>
      </c>
      <c r="AE2" s="3">
        <v>181</v>
      </c>
      <c r="AF2" s="4">
        <f>AA2+AE2</f>
        <v>780</v>
      </c>
      <c r="AG2" s="3">
        <f>SUM(AB2:AD2)</f>
        <v>284</v>
      </c>
      <c r="AH2" s="13">
        <f>AB2/AG2</f>
        <v>0.32042253521126762</v>
      </c>
      <c r="AI2" s="17">
        <f>SUM(B2:Z4)</f>
        <v>2986</v>
      </c>
      <c r="AJ2" s="18">
        <f>SUM(AG2:AG4)</f>
        <v>2357</v>
      </c>
    </row>
    <row r="3" spans="1:36" x14ac:dyDescent="0.35">
      <c r="A3" s="1" t="s">
        <v>31</v>
      </c>
      <c r="B3" s="1">
        <v>250</v>
      </c>
      <c r="C3" s="1">
        <v>4</v>
      </c>
      <c r="D3" s="1">
        <v>3</v>
      </c>
      <c r="E3" s="1">
        <v>40</v>
      </c>
      <c r="F3" s="1">
        <v>21</v>
      </c>
      <c r="G3" s="1">
        <v>12</v>
      </c>
      <c r="H3" s="1">
        <v>3</v>
      </c>
      <c r="I3" s="1">
        <v>5</v>
      </c>
      <c r="J3" s="1">
        <v>1</v>
      </c>
      <c r="K3" s="1"/>
      <c r="L3" s="1">
        <v>1</v>
      </c>
      <c r="M3" s="1">
        <v>8</v>
      </c>
      <c r="N3" s="1"/>
      <c r="O3" s="1">
        <v>40</v>
      </c>
      <c r="P3" s="1">
        <v>229</v>
      </c>
      <c r="Q3" s="1">
        <v>1</v>
      </c>
      <c r="R3" s="1">
        <v>197</v>
      </c>
      <c r="S3" s="1">
        <v>6</v>
      </c>
      <c r="T3" s="1">
        <v>2</v>
      </c>
      <c r="U3" s="1">
        <v>31</v>
      </c>
      <c r="V3" s="1">
        <v>6</v>
      </c>
      <c r="W3" s="1">
        <v>37</v>
      </c>
      <c r="X3" s="1">
        <v>802</v>
      </c>
      <c r="Y3" s="1">
        <v>6</v>
      </c>
      <c r="Z3" s="1">
        <v>70</v>
      </c>
      <c r="AA3" s="3">
        <f t="shared" si="0"/>
        <v>1775</v>
      </c>
      <c r="AB3" s="4">
        <f t="shared" ref="AB3:AB9" si="1">SUM(C3:S3)</f>
        <v>571</v>
      </c>
      <c r="AC3" s="4">
        <f t="shared" ref="AC3:AC9" si="2">SUM(T3:Y3)</f>
        <v>884</v>
      </c>
      <c r="AD3" s="4">
        <f t="shared" ref="AD3:AD9" si="3">SUM(Z3)</f>
        <v>70</v>
      </c>
      <c r="AE3" s="3">
        <v>186</v>
      </c>
      <c r="AF3" s="4">
        <f t="shared" ref="AF3:AF9" si="4">AA3+AE3</f>
        <v>1961</v>
      </c>
      <c r="AG3" s="3">
        <f t="shared" ref="AG3:AG8" si="5">SUM(AB3:AD3)</f>
        <v>1525</v>
      </c>
      <c r="AH3" s="13">
        <f t="shared" ref="AH3:AH9" si="6">AB3/AG3</f>
        <v>0.37442622950819671</v>
      </c>
      <c r="AI3" s="17"/>
      <c r="AJ3" s="19"/>
    </row>
    <row r="4" spans="1:36" x14ac:dyDescent="0.35">
      <c r="A4" s="1" t="s">
        <v>32</v>
      </c>
      <c r="B4" s="1">
        <v>64</v>
      </c>
      <c r="C4" s="1">
        <v>2</v>
      </c>
      <c r="D4" s="1"/>
      <c r="E4" s="1">
        <v>5</v>
      </c>
      <c r="F4" s="1">
        <v>3</v>
      </c>
      <c r="G4" s="1"/>
      <c r="H4" s="1">
        <v>2</v>
      </c>
      <c r="I4" s="1">
        <v>2</v>
      </c>
      <c r="J4" s="1"/>
      <c r="K4" s="1">
        <v>1</v>
      </c>
      <c r="L4" s="1"/>
      <c r="M4" s="1"/>
      <c r="N4" s="1">
        <v>1</v>
      </c>
      <c r="O4" s="1">
        <v>4</v>
      </c>
      <c r="P4" s="1">
        <v>28</v>
      </c>
      <c r="Q4" s="1">
        <v>1</v>
      </c>
      <c r="R4" s="1">
        <v>22</v>
      </c>
      <c r="S4" s="1"/>
      <c r="T4" s="1">
        <v>1</v>
      </c>
      <c r="U4" s="1">
        <v>22</v>
      </c>
      <c r="V4" s="1">
        <v>2</v>
      </c>
      <c r="W4" s="1">
        <v>27</v>
      </c>
      <c r="X4" s="1">
        <v>390</v>
      </c>
      <c r="Y4" s="1">
        <v>3</v>
      </c>
      <c r="Z4" s="1">
        <v>32</v>
      </c>
      <c r="AA4" s="3">
        <f t="shared" si="0"/>
        <v>612</v>
      </c>
      <c r="AB4" s="4">
        <f t="shared" si="1"/>
        <v>71</v>
      </c>
      <c r="AC4" s="4">
        <f t="shared" si="2"/>
        <v>445</v>
      </c>
      <c r="AD4" s="4">
        <f t="shared" si="3"/>
        <v>32</v>
      </c>
      <c r="AE4" s="3">
        <v>46</v>
      </c>
      <c r="AF4" s="4">
        <f t="shared" si="4"/>
        <v>658</v>
      </c>
      <c r="AG4" s="3">
        <f t="shared" si="5"/>
        <v>548</v>
      </c>
      <c r="AH4" s="13">
        <f t="shared" si="6"/>
        <v>0.12956204379562045</v>
      </c>
      <c r="AI4" s="17"/>
      <c r="AJ4" s="20"/>
    </row>
    <row r="5" spans="1:36" x14ac:dyDescent="0.35">
      <c r="A5" s="1" t="s">
        <v>33</v>
      </c>
      <c r="B5" s="1">
        <v>34</v>
      </c>
      <c r="C5" s="1"/>
      <c r="D5" s="1"/>
      <c r="E5" s="1">
        <v>1</v>
      </c>
      <c r="F5" s="1"/>
      <c r="G5" s="1">
        <v>1</v>
      </c>
      <c r="H5" s="1"/>
      <c r="I5" s="1"/>
      <c r="J5" s="1"/>
      <c r="K5" s="1"/>
      <c r="L5" s="1"/>
      <c r="M5" s="1">
        <v>1</v>
      </c>
      <c r="N5" s="1">
        <v>3</v>
      </c>
      <c r="O5" s="1"/>
      <c r="P5" s="1"/>
      <c r="Q5" s="1"/>
      <c r="R5" s="1"/>
      <c r="S5" s="1">
        <v>8</v>
      </c>
      <c r="T5" s="1"/>
      <c r="U5" s="1">
        <v>10</v>
      </c>
      <c r="V5" s="1"/>
      <c r="W5" s="1">
        <v>6</v>
      </c>
      <c r="X5" s="1">
        <v>55</v>
      </c>
      <c r="Y5" s="1">
        <v>2</v>
      </c>
      <c r="Z5" s="1">
        <v>12</v>
      </c>
      <c r="AA5" s="3">
        <f t="shared" si="0"/>
        <v>133</v>
      </c>
      <c r="AB5" s="4">
        <f t="shared" si="1"/>
        <v>14</v>
      </c>
      <c r="AC5" s="4">
        <f t="shared" si="2"/>
        <v>73</v>
      </c>
      <c r="AD5" s="4">
        <f t="shared" si="3"/>
        <v>12</v>
      </c>
      <c r="AE5" s="3">
        <v>28</v>
      </c>
      <c r="AF5" s="4">
        <f t="shared" si="4"/>
        <v>161</v>
      </c>
      <c r="AG5" s="3">
        <f t="shared" si="5"/>
        <v>99</v>
      </c>
      <c r="AH5" s="13">
        <f t="shared" si="6"/>
        <v>0.14141414141414141</v>
      </c>
      <c r="AI5" s="17">
        <f>SUM(B5:Z7)</f>
        <v>941</v>
      </c>
      <c r="AJ5" s="18">
        <f>SUM(AG5:AG7)</f>
        <v>804</v>
      </c>
    </row>
    <row r="6" spans="1:36" x14ac:dyDescent="0.35">
      <c r="A6" s="1" t="s">
        <v>34</v>
      </c>
      <c r="B6" s="1">
        <v>57</v>
      </c>
      <c r="C6" s="1"/>
      <c r="D6" s="1"/>
      <c r="E6" s="1">
        <v>2</v>
      </c>
      <c r="F6" s="1"/>
      <c r="G6" s="1"/>
      <c r="H6" s="1">
        <v>1</v>
      </c>
      <c r="I6" s="1"/>
      <c r="J6" s="1"/>
      <c r="K6" s="1"/>
      <c r="L6" s="1"/>
      <c r="M6" s="1"/>
      <c r="N6" s="1">
        <v>4</v>
      </c>
      <c r="O6" s="1">
        <v>1</v>
      </c>
      <c r="P6" s="1">
        <v>9</v>
      </c>
      <c r="Q6" s="1"/>
      <c r="R6" s="1">
        <v>2</v>
      </c>
      <c r="S6" s="1">
        <v>83</v>
      </c>
      <c r="T6" s="1">
        <v>2</v>
      </c>
      <c r="U6" s="1">
        <v>15</v>
      </c>
      <c r="V6" s="1">
        <v>3</v>
      </c>
      <c r="W6" s="1">
        <v>1</v>
      </c>
      <c r="X6" s="1">
        <v>133</v>
      </c>
      <c r="Y6" s="1"/>
      <c r="Z6" s="1">
        <v>27</v>
      </c>
      <c r="AA6" s="3">
        <f t="shared" si="0"/>
        <v>340</v>
      </c>
      <c r="AB6" s="4">
        <f t="shared" si="1"/>
        <v>102</v>
      </c>
      <c r="AC6" s="4">
        <f t="shared" si="2"/>
        <v>154</v>
      </c>
      <c r="AD6" s="4">
        <f t="shared" si="3"/>
        <v>27</v>
      </c>
      <c r="AE6" s="3">
        <v>52</v>
      </c>
      <c r="AF6" s="4">
        <f t="shared" si="4"/>
        <v>392</v>
      </c>
      <c r="AG6" s="3">
        <f t="shared" si="5"/>
        <v>283</v>
      </c>
      <c r="AH6" s="13">
        <f t="shared" si="6"/>
        <v>0.36042402826855124</v>
      </c>
      <c r="AI6" s="17"/>
      <c r="AJ6" s="19"/>
    </row>
    <row r="7" spans="1:36" x14ac:dyDescent="0.35">
      <c r="A7" s="1" t="s">
        <v>35</v>
      </c>
      <c r="B7" s="1">
        <v>46</v>
      </c>
      <c r="C7" s="1"/>
      <c r="D7" s="1"/>
      <c r="E7" s="1"/>
      <c r="F7" s="1"/>
      <c r="G7" s="1"/>
      <c r="H7" s="1"/>
      <c r="I7" s="1">
        <v>1</v>
      </c>
      <c r="J7" s="1"/>
      <c r="K7" s="1"/>
      <c r="L7" s="1"/>
      <c r="M7" s="1">
        <v>1</v>
      </c>
      <c r="N7" s="1">
        <v>2</v>
      </c>
      <c r="O7" s="1"/>
      <c r="P7" s="1">
        <v>5</v>
      </c>
      <c r="Q7" s="1"/>
      <c r="R7" s="1"/>
      <c r="S7" s="1">
        <v>31</v>
      </c>
      <c r="T7" s="1">
        <v>1</v>
      </c>
      <c r="U7" s="1">
        <v>71</v>
      </c>
      <c r="V7" s="1">
        <v>6</v>
      </c>
      <c r="W7" s="1">
        <v>21</v>
      </c>
      <c r="X7" s="1">
        <v>248</v>
      </c>
      <c r="Y7" s="1">
        <v>2</v>
      </c>
      <c r="Z7" s="1">
        <v>33</v>
      </c>
      <c r="AA7" s="3">
        <f t="shared" si="0"/>
        <v>468</v>
      </c>
      <c r="AB7" s="4">
        <f t="shared" si="1"/>
        <v>40</v>
      </c>
      <c r="AC7" s="4">
        <f t="shared" si="2"/>
        <v>349</v>
      </c>
      <c r="AD7" s="4">
        <f t="shared" si="3"/>
        <v>33</v>
      </c>
      <c r="AE7" s="3">
        <v>30</v>
      </c>
      <c r="AF7" s="4">
        <f t="shared" si="4"/>
        <v>498</v>
      </c>
      <c r="AG7" s="3">
        <f t="shared" si="5"/>
        <v>422</v>
      </c>
      <c r="AH7" s="13">
        <f t="shared" si="6"/>
        <v>9.4786729857819899E-2</v>
      </c>
      <c r="AI7" s="17"/>
      <c r="AJ7" s="20"/>
    </row>
    <row r="8" spans="1:36" x14ac:dyDescent="0.35">
      <c r="A8" s="1" t="s">
        <v>36</v>
      </c>
      <c r="B8" s="1">
        <v>25</v>
      </c>
      <c r="C8" s="1"/>
      <c r="D8" s="1"/>
      <c r="E8" s="1">
        <v>1</v>
      </c>
      <c r="F8" s="1">
        <v>2</v>
      </c>
      <c r="G8" s="1"/>
      <c r="H8" s="1"/>
      <c r="I8" s="1"/>
      <c r="J8" s="1"/>
      <c r="K8" s="1"/>
      <c r="L8" s="1"/>
      <c r="M8" s="1"/>
      <c r="N8" s="1">
        <v>1</v>
      </c>
      <c r="O8" s="1"/>
      <c r="P8" s="1">
        <v>1</v>
      </c>
      <c r="Q8" s="1"/>
      <c r="R8" s="1"/>
      <c r="S8" s="1">
        <v>1</v>
      </c>
      <c r="T8" s="1">
        <v>1</v>
      </c>
      <c r="U8" s="1">
        <v>4</v>
      </c>
      <c r="V8" s="1">
        <v>2</v>
      </c>
      <c r="W8" s="1">
        <v>9</v>
      </c>
      <c r="X8" s="1">
        <v>103</v>
      </c>
      <c r="Y8" s="1">
        <v>3</v>
      </c>
      <c r="Z8" s="1">
        <v>14</v>
      </c>
      <c r="AA8" s="3">
        <f t="shared" si="0"/>
        <v>167</v>
      </c>
      <c r="AB8" s="4">
        <f t="shared" si="1"/>
        <v>6</v>
      </c>
      <c r="AC8" s="4">
        <f t="shared" si="2"/>
        <v>122</v>
      </c>
      <c r="AD8" s="4">
        <f t="shared" si="3"/>
        <v>14</v>
      </c>
      <c r="AE8" s="3">
        <v>10</v>
      </c>
      <c r="AF8" s="4">
        <f t="shared" si="4"/>
        <v>177</v>
      </c>
      <c r="AG8" s="3">
        <f t="shared" si="5"/>
        <v>142</v>
      </c>
      <c r="AH8" s="13">
        <f t="shared" si="6"/>
        <v>4.2253521126760563E-2</v>
      </c>
      <c r="AI8" s="6"/>
      <c r="AJ8" s="4"/>
    </row>
    <row r="9" spans="1:36" x14ac:dyDescent="0.35">
      <c r="A9" s="1" t="s">
        <v>37</v>
      </c>
      <c r="B9" s="1">
        <v>791</v>
      </c>
      <c r="C9" s="1">
        <v>7</v>
      </c>
      <c r="D9" s="1">
        <v>5</v>
      </c>
      <c r="E9" s="1">
        <v>60</v>
      </c>
      <c r="F9" s="1">
        <v>32</v>
      </c>
      <c r="G9" s="1">
        <v>18</v>
      </c>
      <c r="H9" s="1">
        <v>8</v>
      </c>
      <c r="I9" s="1">
        <v>8</v>
      </c>
      <c r="J9" s="1">
        <v>1</v>
      </c>
      <c r="K9" s="1">
        <v>1</v>
      </c>
      <c r="L9" s="1">
        <v>2</v>
      </c>
      <c r="M9" s="1">
        <v>13</v>
      </c>
      <c r="N9" s="1">
        <v>11</v>
      </c>
      <c r="O9" s="1">
        <v>55</v>
      </c>
      <c r="P9" s="1">
        <v>301</v>
      </c>
      <c r="Q9" s="1">
        <v>3</v>
      </c>
      <c r="R9" s="1">
        <v>240</v>
      </c>
      <c r="S9" s="1">
        <v>130</v>
      </c>
      <c r="T9" s="1">
        <v>9</v>
      </c>
      <c r="U9" s="1">
        <v>166</v>
      </c>
      <c r="V9" s="1">
        <v>23</v>
      </c>
      <c r="W9" s="1">
        <v>116</v>
      </c>
      <c r="X9" s="15">
        <v>1866</v>
      </c>
      <c r="Y9" s="1">
        <v>20</v>
      </c>
      <c r="Z9" s="1">
        <v>208</v>
      </c>
      <c r="AA9" s="3">
        <f t="shared" si="0"/>
        <v>4094</v>
      </c>
      <c r="AB9" s="4">
        <f t="shared" si="1"/>
        <v>895</v>
      </c>
      <c r="AC9" s="4">
        <f t="shared" si="2"/>
        <v>2200</v>
      </c>
      <c r="AD9" s="4">
        <f t="shared" si="3"/>
        <v>208</v>
      </c>
      <c r="AE9" s="3">
        <v>533</v>
      </c>
      <c r="AF9" s="4">
        <f t="shared" si="4"/>
        <v>4627</v>
      </c>
      <c r="AG9" s="3">
        <f>SUM(AB9:AD9)</f>
        <v>3303</v>
      </c>
      <c r="AH9" s="13">
        <f t="shared" si="6"/>
        <v>0.27096578867696036</v>
      </c>
      <c r="AI9" s="4"/>
      <c r="AJ9" s="4"/>
    </row>
  </sheetData>
  <mergeCells count="4">
    <mergeCell ref="AI2:AI4"/>
    <mergeCell ref="AJ2:AJ4"/>
    <mergeCell ref="AI5:AI7"/>
    <mergeCell ref="AJ5:A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Evans</dc:creator>
  <cp:lastModifiedBy>Elizabeth Fagan</cp:lastModifiedBy>
  <dcterms:created xsi:type="dcterms:W3CDTF">2022-03-15T20:05:15Z</dcterms:created>
  <dcterms:modified xsi:type="dcterms:W3CDTF">2023-08-14T10:14:38Z</dcterms:modified>
</cp:coreProperties>
</file>